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isering_IT\It-afdeling\Anne (Indkøb)\Luftrensere\"/>
    </mc:Choice>
  </mc:AlternateContent>
  <xr:revisionPtr revIDLastSave="0" documentId="8_{7E445F76-EB1F-4FD9-B27C-89F722658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lbudsliste små luftrenser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0" i="1"/>
  <c r="M21" i="1"/>
  <c r="M22" i="1"/>
  <c r="M23" i="1"/>
  <c r="M24" i="1"/>
  <c r="M25" i="1"/>
  <c r="M26" i="1"/>
  <c r="M27" i="1"/>
  <c r="M28" i="1"/>
  <c r="M18" i="1"/>
  <c r="N33" i="1" l="1"/>
  <c r="M33" i="1"/>
  <c r="L33" i="1"/>
  <c r="M30" i="1"/>
  <c r="N9" i="1"/>
  <c r="M9" i="1"/>
  <c r="L9" i="1"/>
  <c r="N19" i="1"/>
  <c r="N20" i="1"/>
  <c r="N21" i="1"/>
  <c r="N22" i="1"/>
  <c r="N23" i="1"/>
  <c r="N24" i="1"/>
  <c r="N25" i="1"/>
  <c r="N26" i="1"/>
  <c r="N27" i="1"/>
  <c r="N28" i="1"/>
  <c r="L19" i="1"/>
  <c r="L20" i="1"/>
  <c r="L21" i="1"/>
  <c r="L22" i="1"/>
  <c r="L23" i="1"/>
  <c r="L24" i="1"/>
  <c r="L25" i="1"/>
  <c r="L26" i="1"/>
  <c r="L27" i="1"/>
  <c r="L28" i="1"/>
  <c r="N18" i="1"/>
  <c r="L18" i="1"/>
  <c r="L30" i="1" s="1"/>
  <c r="N30" i="1" l="1"/>
  <c r="N39" i="1"/>
  <c r="L39" i="1"/>
  <c r="M39" i="1"/>
</calcChain>
</file>

<file path=xl/sharedStrings.xml><?xml version="1.0" encoding="utf-8"?>
<sst xmlns="http://schemas.openxmlformats.org/spreadsheetml/2006/main" count="61" uniqueCount="54">
  <si>
    <t>Bilag 2A</t>
  </si>
  <si>
    <t>De grønne felter skal udfyldes med mindre andet er angivet i overskriften</t>
  </si>
  <si>
    <t>Tilbudsliste luftrensere op til 30 m2</t>
  </si>
  <si>
    <t>De hvide felter må ikke udfyldes eller ændres</t>
  </si>
  <si>
    <t>pos nr.</t>
  </si>
  <si>
    <t>Produkt/varebeskrivelse</t>
  </si>
  <si>
    <t>Producent</t>
  </si>
  <si>
    <t>Producentens varenummer</t>
  </si>
  <si>
    <t>Link til den specifikke luftrenser på tilbudsgivers egen offentlig tilgængelige hjemmeside</t>
  </si>
  <si>
    <t>Tilbudsgivers varenummer</t>
  </si>
  <si>
    <t>Varebeskrivelse</t>
  </si>
  <si>
    <t>HMI nr. hvis det findes</t>
  </si>
  <si>
    <t>Gældende listepris i DKK  for 1. stk ekskl. moms</t>
  </si>
  <si>
    <t>Tilbudspris/netto i DKK pris for 1 stk ekskl. Moms</t>
  </si>
  <si>
    <t xml:space="preserve">4 årig tilbudssum i DKK for 1. stk uden serviceaftale      </t>
  </si>
  <si>
    <t>4 årig tilbudssum i DKK for 1. stk. med service aftale</t>
  </si>
  <si>
    <t>4 årig tilbudssum i DKK for 1. stk med leje aftale</t>
  </si>
  <si>
    <t>Anskaffelsessum for luftrenser til små og mellemstore rum op til 30 kvadratmeter - luftrenser skal være klar til brug - inkl. Alt nødvendigt udstyr, herunderfx filtre, partikelopsamler, strømkabel mv</t>
  </si>
  <si>
    <t>Lux</t>
  </si>
  <si>
    <t>https://nordic2care.dk/lux-aeroguard-mini/</t>
  </si>
  <si>
    <t>Lille lydløs luftrenser som benyttes i mindre rum/ bolig</t>
  </si>
  <si>
    <t>Anskaffelsessum</t>
  </si>
  <si>
    <t>pos nr</t>
  </si>
  <si>
    <t>Produkt/varebeskrivelse - Relevante reservedele og/eller tilbehør i en 4 årig periode - herunder filtre - Der må indsættes flere varelinjer.</t>
  </si>
  <si>
    <t>Frekvens for udskiftning af dele i 4 årig periode</t>
  </si>
  <si>
    <t>Link til den specifikke reservedel på tilbudsgivers egen offentlig tilgængelige hjemmeside</t>
  </si>
  <si>
    <t>Gældende listepris i DKK  for 1. stk. ekskl. moms</t>
  </si>
  <si>
    <r>
      <t xml:space="preserve">4 årig tilbudssum i DKK for 1. stk uden serviceaftale - </t>
    </r>
    <r>
      <rPr>
        <b/>
        <sz val="11"/>
        <color theme="1"/>
        <rFont val="Calibri"/>
        <family val="2"/>
        <scheme val="minor"/>
      </rPr>
      <t>Reservedele</t>
    </r>
  </si>
  <si>
    <r>
      <t xml:space="preserve">4 årig tilbudssum i DKK for 1. stk. med service aftale - </t>
    </r>
    <r>
      <rPr>
        <b/>
        <sz val="11"/>
        <color theme="1"/>
        <rFont val="Calibri"/>
        <family val="2"/>
        <scheme val="minor"/>
      </rPr>
      <t>Reservedele</t>
    </r>
  </si>
  <si>
    <r>
      <t xml:space="preserve">4 årig tilbudssum i DKK for 1. stk med leje aftale - </t>
    </r>
    <r>
      <rPr>
        <b/>
        <sz val="11"/>
        <color theme="1"/>
        <rFont val="Calibri"/>
        <family val="2"/>
        <scheme val="minor"/>
      </rPr>
      <t>Reservedele</t>
    </r>
  </si>
  <si>
    <t>Varenavn</t>
  </si>
  <si>
    <t>2.1</t>
  </si>
  <si>
    <t>Aeroguard Mini Filter</t>
  </si>
  <si>
    <t>Lux Hepa-filter + Kulfilter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</si>
  <si>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</si>
  <si>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</si>
  <si>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</si>
  <si>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</si>
  <si>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</si>
  <si>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</si>
  <si>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</si>
  <si>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</si>
  <si>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</si>
  <si>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</si>
  <si>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Pris reservedele</t>
  </si>
  <si>
    <t>Pos. Nr.</t>
  </si>
  <si>
    <t>Luftrenserens elforbrug</t>
  </si>
  <si>
    <t>Elforbrug angivet i KwH pr. år</t>
  </si>
  <si>
    <t>Elforbrug angivet i KwH ved fuld udnyttelse(beregnet ud, fra at luftrenseren kører på højeste kapacitet 24 timer i døgnet i 365 dage)</t>
  </si>
  <si>
    <t>Pris elforbrug</t>
  </si>
  <si>
    <t>el-pris pr. tilbudsdato</t>
  </si>
  <si>
    <t>antal år</t>
  </si>
  <si>
    <t>Beregnet Pris</t>
  </si>
  <si>
    <t>Vægt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</si>
</sst>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0" fillId="2" borderId="0" xfId="0" applyFill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6" fillId="0" borderId="0" xfId="0" applyFont="1"/>
    <xf numFmtId="0" fontId="6" fillId="2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/>
    <xf numFmtId="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7" fillId="2" borderId="1" xfId="1" applyFill="1" applyBorder="1" applyAlignment="1">
      <alignment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rdic2care.dk/lux-aeroguard-min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0"/>
  <sheetViews>
    <sheetView tabSelected="1" topLeftCell="A4" workbookViewId="0">
      <selection activeCell="F7" sqref="F7"/>
    </sheetView>
  </sheetViews>
  <sheetFormatPr defaultRowHeight="15"/>
  <cols>
    <col min="1" max="1" width="7.140625" style="14" customWidth="1"/>
    <col min="2" max="2" width="25.140625" customWidth="1"/>
    <col min="3" max="3" width="11.28515625" customWidth="1"/>
    <col min="4" max="4" width="10.42578125" customWidth="1"/>
    <col min="5" max="5" width="13.140625" customWidth="1"/>
    <col min="6" max="6" width="13.7109375" customWidth="1"/>
    <col min="7" max="7" width="13.28515625" customWidth="1"/>
    <col min="8" max="8" width="17.28515625" customWidth="1"/>
    <col min="9" max="9" width="9" customWidth="1"/>
    <col min="10" max="10" width="12.28515625" customWidth="1"/>
    <col min="11" max="11" width="9.28515625" customWidth="1"/>
    <col min="12" max="12" width="9.5703125" customWidth="1"/>
    <col min="13" max="13" width="9.42578125" customWidth="1"/>
    <col min="14" max="14" width="10.140625" customWidth="1"/>
  </cols>
  <sheetData>
    <row r="2" spans="1:14" ht="18.75">
      <c r="C2" s="16" t="s">
        <v>0</v>
      </c>
      <c r="F2" s="17" t="s">
        <v>1</v>
      </c>
      <c r="G2" s="8"/>
      <c r="H2" s="8"/>
      <c r="I2" s="8"/>
    </row>
    <row r="4" spans="1:14">
      <c r="C4" s="14" t="s">
        <v>2</v>
      </c>
      <c r="F4" s="14" t="s">
        <v>3</v>
      </c>
    </row>
    <row r="6" spans="1:14" ht="105">
      <c r="A6" s="15" t="s">
        <v>4</v>
      </c>
      <c r="B6" s="1" t="s">
        <v>5</v>
      </c>
      <c r="C6" s="1"/>
      <c r="D6" s="2" t="s">
        <v>6</v>
      </c>
      <c r="E6" s="1" t="s">
        <v>7</v>
      </c>
      <c r="F6" s="7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1" t="s">
        <v>16</v>
      </c>
    </row>
    <row r="7" spans="1:14" ht="114.75">
      <c r="A7" s="22">
        <v>1</v>
      </c>
      <c r="B7" s="4" t="s">
        <v>17</v>
      </c>
      <c r="C7" s="4"/>
      <c r="D7" s="10" t="s">
        <v>18</v>
      </c>
      <c r="E7" s="10">
        <v>155</v>
      </c>
      <c r="F7" s="27" t="s">
        <v>19</v>
      </c>
      <c r="G7" s="10">
        <v>155</v>
      </c>
      <c r="H7" s="26" t="s">
        <v>20</v>
      </c>
      <c r="I7" s="10">
        <v>102427</v>
      </c>
      <c r="J7" s="25">
        <v>6775</v>
      </c>
      <c r="K7" s="25">
        <v>5420</v>
      </c>
      <c r="L7" s="25">
        <v>5420</v>
      </c>
      <c r="M7" s="25">
        <v>5420</v>
      </c>
      <c r="N7" s="25">
        <v>8678.4</v>
      </c>
    </row>
    <row r="9" spans="1:14">
      <c r="I9" s="14" t="s">
        <v>21</v>
      </c>
      <c r="L9" s="3">
        <f>L7</f>
        <v>5420</v>
      </c>
      <c r="M9" s="3">
        <f>M7</f>
        <v>5420</v>
      </c>
      <c r="N9" s="3">
        <f>N7</f>
        <v>8678.4</v>
      </c>
    </row>
    <row r="14" spans="1:14">
      <c r="B14" s="5"/>
      <c r="C14" s="5"/>
    </row>
    <row r="16" spans="1:14" ht="135">
      <c r="A16" s="15" t="s">
        <v>22</v>
      </c>
      <c r="B16" s="1" t="s">
        <v>23</v>
      </c>
      <c r="C16" s="1" t="s">
        <v>24</v>
      </c>
      <c r="D16" s="2" t="s">
        <v>6</v>
      </c>
      <c r="E16" s="1" t="s">
        <v>7</v>
      </c>
      <c r="F16" s="7" t="s">
        <v>25</v>
      </c>
      <c r="G16" s="1" t="s">
        <v>9</v>
      </c>
      <c r="H16" s="1" t="s">
        <v>10</v>
      </c>
      <c r="I16" s="1" t="s">
        <v>11</v>
      </c>
      <c r="J16" s="1" t="s">
        <v>26</v>
      </c>
      <c r="K16" s="1" t="s">
        <v>13</v>
      </c>
      <c r="L16" s="1" t="s">
        <v>27</v>
      </c>
      <c r="M16" s="1" t="s">
        <v>28</v>
      </c>
      <c r="N16" s="1" t="s">
        <v>29</v>
      </c>
    </row>
    <row r="17" spans="1:14">
      <c r="A17" s="22">
        <v>2</v>
      </c>
      <c r="B17" s="6" t="s">
        <v>30</v>
      </c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30">
      <c r="A18" s="21" t="s">
        <v>31</v>
      </c>
      <c r="B18" s="9" t="s">
        <v>32</v>
      </c>
      <c r="C18" s="9">
        <v>3</v>
      </c>
      <c r="D18" s="10" t="s">
        <v>18</v>
      </c>
      <c r="E18" s="10">
        <v>156</v>
      </c>
      <c r="F18" s="10"/>
      <c r="G18" s="10">
        <v>156</v>
      </c>
      <c r="H18" s="26" t="s">
        <v>33</v>
      </c>
      <c r="I18" s="10"/>
      <c r="J18" s="25">
        <v>1140</v>
      </c>
      <c r="K18" s="25">
        <v>1140</v>
      </c>
      <c r="L18" s="3">
        <f>C18*K18</f>
        <v>3420</v>
      </c>
      <c r="M18" s="3">
        <f>C18*K18</f>
        <v>3420</v>
      </c>
      <c r="N18" s="3">
        <f>C18*K18</f>
        <v>3420</v>
      </c>
    </row>
    <row r="19" spans="1:14">
      <c r="A19" s="21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3">
        <f t="shared" ref="L19:L28" si="0">C19*K19</f>
        <v>0</v>
      </c>
      <c r="M19" s="3">
        <f t="shared" ref="M19:M28" si="1">C19*K19</f>
        <v>0</v>
      </c>
      <c r="N19" s="3">
        <f t="shared" ref="N19:N28" si="2">C19*K19</f>
        <v>0</v>
      </c>
    </row>
    <row r="20" spans="1:14">
      <c r="A20" s="21" t="s">
        <v>35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3">
        <f t="shared" si="0"/>
        <v>0</v>
      </c>
      <c r="M20" s="3">
        <f t="shared" si="1"/>
        <v>0</v>
      </c>
      <c r="N20" s="3">
        <f t="shared" si="2"/>
        <v>0</v>
      </c>
    </row>
    <row r="21" spans="1:14">
      <c r="A21" s="21" t="s">
        <v>36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3">
        <f t="shared" si="0"/>
        <v>0</v>
      </c>
      <c r="M21" s="3">
        <f t="shared" si="1"/>
        <v>0</v>
      </c>
      <c r="N21" s="3">
        <f t="shared" si="2"/>
        <v>0</v>
      </c>
    </row>
    <row r="22" spans="1:14">
      <c r="A22" s="21" t="s">
        <v>37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3">
        <f t="shared" si="0"/>
        <v>0</v>
      </c>
      <c r="M22" s="3">
        <f t="shared" si="1"/>
        <v>0</v>
      </c>
      <c r="N22" s="3">
        <f t="shared" si="2"/>
        <v>0</v>
      </c>
    </row>
    <row r="23" spans="1:14">
      <c r="A23" s="21" t="s">
        <v>38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3">
        <f t="shared" si="0"/>
        <v>0</v>
      </c>
      <c r="M23" s="3">
        <f t="shared" si="1"/>
        <v>0</v>
      </c>
      <c r="N23" s="3">
        <f t="shared" si="2"/>
        <v>0</v>
      </c>
    </row>
    <row r="24" spans="1:14">
      <c r="A24" s="21" t="s">
        <v>39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3">
        <f t="shared" si="0"/>
        <v>0</v>
      </c>
      <c r="M24" s="3">
        <f t="shared" si="1"/>
        <v>0</v>
      </c>
      <c r="N24" s="3">
        <f t="shared" si="2"/>
        <v>0</v>
      </c>
    </row>
    <row r="25" spans="1:14">
      <c r="A25" s="21" t="s">
        <v>40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3">
        <f t="shared" si="0"/>
        <v>0</v>
      </c>
      <c r="M25" s="3">
        <f t="shared" si="1"/>
        <v>0</v>
      </c>
      <c r="N25" s="3">
        <f t="shared" si="2"/>
        <v>0</v>
      </c>
    </row>
    <row r="26" spans="1:14">
      <c r="A26" s="21" t="s">
        <v>41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3">
        <f t="shared" si="0"/>
        <v>0</v>
      </c>
      <c r="M26" s="3">
        <f t="shared" si="1"/>
        <v>0</v>
      </c>
      <c r="N26" s="3">
        <f t="shared" si="2"/>
        <v>0</v>
      </c>
    </row>
    <row r="27" spans="1:14">
      <c r="A27" s="21" t="s">
        <v>42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3">
        <f t="shared" si="0"/>
        <v>0</v>
      </c>
      <c r="M27" s="3">
        <f t="shared" si="1"/>
        <v>0</v>
      </c>
      <c r="N27" s="3">
        <f t="shared" si="2"/>
        <v>0</v>
      </c>
    </row>
    <row r="28" spans="1:14">
      <c r="A28" s="21" t="s">
        <v>43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3">
        <f t="shared" si="0"/>
        <v>0</v>
      </c>
      <c r="M28" s="3">
        <f t="shared" si="1"/>
        <v>0</v>
      </c>
      <c r="N28" s="3">
        <f t="shared" si="2"/>
        <v>0</v>
      </c>
    </row>
    <row r="29" spans="1:1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>
      <c r="J30" s="14" t="s">
        <v>44</v>
      </c>
      <c r="L30" s="3">
        <f>SUM(L18:L28)</f>
        <v>3420</v>
      </c>
      <c r="M30" s="3">
        <f t="shared" ref="M30:N30" si="3">SUM(M18:M28)</f>
        <v>3420</v>
      </c>
      <c r="N30" s="3">
        <f t="shared" si="3"/>
        <v>3420</v>
      </c>
    </row>
    <row r="32" spans="1:14" ht="45">
      <c r="A32" s="19" t="s">
        <v>45</v>
      </c>
      <c r="B32" s="23" t="s">
        <v>46</v>
      </c>
      <c r="C32" s="13" t="s">
        <v>47</v>
      </c>
    </row>
    <row r="33" spans="1:14" ht="90">
      <c r="A33" s="22">
        <v>3</v>
      </c>
      <c r="B33" s="1" t="s">
        <v>48</v>
      </c>
      <c r="C33" s="10">
        <v>193</v>
      </c>
      <c r="J33" s="18" t="s">
        <v>49</v>
      </c>
      <c r="L33" s="19">
        <f>C33*C34*4</f>
        <v>0</v>
      </c>
      <c r="M33" s="20">
        <f>C33*C34*C35</f>
        <v>0</v>
      </c>
      <c r="N33" s="20">
        <f>C33*C34*C35</f>
        <v>0</v>
      </c>
    </row>
    <row r="34" spans="1:14">
      <c r="B34" s="3" t="s">
        <v>50</v>
      </c>
      <c r="C34" s="3">
        <v>0</v>
      </c>
    </row>
    <row r="35" spans="1:14">
      <c r="B35" s="3" t="s">
        <v>51</v>
      </c>
      <c r="C35" s="3">
        <v>4</v>
      </c>
    </row>
    <row r="39" spans="1:14">
      <c r="J39" s="14" t="s">
        <v>52</v>
      </c>
      <c r="L39" s="15">
        <f>L9+L30+L33</f>
        <v>8840</v>
      </c>
      <c r="M39" s="3">
        <f t="shared" ref="M39:N39" si="4">M9+M30+M33</f>
        <v>8840</v>
      </c>
      <c r="N39" s="3">
        <f t="shared" si="4"/>
        <v>12098.4</v>
      </c>
    </row>
    <row r="40" spans="1:14">
      <c r="J40" t="s">
        <v>53</v>
      </c>
      <c r="L40" s="24">
        <v>0.6</v>
      </c>
      <c r="M40" s="24">
        <v>0.3</v>
      </c>
      <c r="N40" s="24">
        <v>0.1</v>
      </c>
    </row>
  </sheetData>
  <phoneticPr fontId="5" type="noConversion"/>
  <hyperlinks>
    <hyperlink ref="F7" r:id="rId1" xr:uid="{B13688E2-246F-445B-818A-AEB22C8E2AEA}"/>
  </hyperlinks>
  <pageMargins left="0.25" right="0.25" top="0.75" bottom="0.75" header="0.3" footer="0.3"/>
  <pageSetup paperSize="9" scale="83" fitToHeight="0" orientation="landscape" horizontalDpi="3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650BF4BAE54F459B1CF99B38D82947" ma:contentTypeVersion="6" ma:contentTypeDescription="Opret et nyt dokument." ma:contentTypeScope="" ma:versionID="375241c23a9fdb57b28666768ea57aa2">
  <xsd:schema xmlns:xsd="http://www.w3.org/2001/XMLSchema" xmlns:xs="http://www.w3.org/2001/XMLSchema" xmlns:p="http://schemas.microsoft.com/office/2006/metadata/properties" xmlns:ns2="5af07910-05a9-4f8b-a251-d3ce019a0e4a" xmlns:ns3="8d7b4018-db68-42a2-9824-fe370df6edf4" targetNamespace="http://schemas.microsoft.com/office/2006/metadata/properties" ma:root="true" ma:fieldsID="17ceebec4809d12cbbaa9f31734a826d" ns2:_="" ns3:_="">
    <xsd:import namespace="5af07910-05a9-4f8b-a251-d3ce019a0e4a"/>
    <xsd:import namespace="8d7b4018-db68-42a2-9824-fe370df6e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07910-05a9-4f8b-a251-d3ce019a0e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b4018-db68-42a2-9824-fe370df6e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59BF47-85AD-451E-A0F4-648D561ACACF}"/>
</file>

<file path=customXml/itemProps2.xml><?xml version="1.0" encoding="utf-8"?>
<ds:datastoreItem xmlns:ds="http://schemas.openxmlformats.org/officeDocument/2006/customXml" ds:itemID="{D57E9D6D-92C4-41B3-8663-6E459BE6C3A8}"/>
</file>

<file path=customXml/itemProps3.xml><?xml version="1.0" encoding="utf-8"?>
<ds:datastoreItem xmlns:ds="http://schemas.openxmlformats.org/officeDocument/2006/customXml" ds:itemID="{301405C8-4F24-4097-BC7A-5C8B8C33B8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Thisted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Rysgaard - Thisted Kommune</dc:creator>
  <cp:keywords/>
  <dc:description/>
  <cp:lastModifiedBy>Indkøb Bruger 2</cp:lastModifiedBy>
  <cp:revision/>
  <dcterms:created xsi:type="dcterms:W3CDTF">2017-06-08T08:21:46Z</dcterms:created>
  <dcterms:modified xsi:type="dcterms:W3CDTF">2022-12-01T12:14:02Z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0x01010034650BF4BAE54F459B1CF99B38D82947</vt:lpwstr>
  </property>
  <property fmtid="{D5CDD505-2E9C-101B-9397-08002B2CF9AE}" pid="3" name="MediaServiceImageTags">
    <vt:lpwstr/>
  </property>
  <property fmtid="{D5CDD505-2E9C-101B-9397-08002B2CF9AE}" pid="4" name="Order">
    <vt:r8>568200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